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0" yWindow="180" windowWidth="15450" windowHeight="8010" tabRatio="599"/>
  </bookViews>
  <sheets>
    <sheet name="Лист1" sheetId="6" r:id="rId1"/>
  </sheets>
  <definedNames>
    <definedName name="Excel_BuiltIn_Print_Area_2">#REF!</definedName>
    <definedName name="Excel_BuiltIn_Print_Area_3">#REF!</definedName>
    <definedName name="Excel_BuiltIn_Print_Area_4">#REF!</definedName>
    <definedName name="Excel_BuiltIn_Print_Area_5">#REF!</definedName>
    <definedName name="Excel_BuiltIn_Print_Area_8">#REF!</definedName>
    <definedName name="_xlnm.Print_Area" localSheetId="0">Лист1!$A$1:$Q$44</definedName>
  </definedNames>
  <calcPr calcId="125725"/>
</workbook>
</file>

<file path=xl/calcChain.xml><?xml version="1.0" encoding="utf-8"?>
<calcChain xmlns="http://schemas.openxmlformats.org/spreadsheetml/2006/main">
  <c r="Q43" i="6"/>
  <c r="Q42"/>
  <c r="Q41"/>
  <c r="Q40"/>
  <c r="Q38"/>
  <c r="Q34"/>
  <c r="Q33"/>
  <c r="Q32"/>
  <c r="Q31"/>
  <c r="Q25"/>
  <c r="Q24"/>
  <c r="Q23"/>
  <c r="Q22"/>
  <c r="Q21"/>
  <c r="Q20"/>
  <c r="Q19"/>
  <c r="Q18"/>
  <c r="Q17"/>
  <c r="Q16"/>
  <c r="O39"/>
  <c r="O37"/>
  <c r="O30"/>
  <c r="O28"/>
  <c r="O15"/>
  <c r="O13"/>
  <c r="O10" l="1"/>
  <c r="P39"/>
  <c r="P37"/>
  <c r="P30"/>
  <c r="P28"/>
  <c r="P13"/>
  <c r="P15"/>
  <c r="N28"/>
  <c r="M28"/>
  <c r="L28"/>
  <c r="N30"/>
  <c r="M30"/>
  <c r="Q30" s="1"/>
  <c r="L30"/>
  <c r="N13"/>
  <c r="M13"/>
  <c r="N15"/>
  <c r="M15"/>
  <c r="L13"/>
  <c r="L15"/>
  <c r="K28"/>
  <c r="K30"/>
  <c r="K15"/>
  <c r="K13"/>
  <c r="Q14"/>
  <c r="Q29"/>
  <c r="Q15" l="1"/>
  <c r="Q13"/>
  <c r="P10"/>
  <c r="Q28"/>
  <c r="K37" l="1"/>
  <c r="K39"/>
  <c r="L37" l="1"/>
  <c r="L10" s="1"/>
  <c r="L39"/>
  <c r="K10"/>
  <c r="N39" l="1"/>
  <c r="N37"/>
  <c r="N10" s="1"/>
  <c r="M37"/>
  <c r="M39"/>
  <c r="Q39" s="1"/>
  <c r="M10" l="1"/>
  <c r="Q37"/>
  <c r="Q10" s="1"/>
</calcChain>
</file>

<file path=xl/sharedStrings.xml><?xml version="1.0" encoding="utf-8"?>
<sst xmlns="http://schemas.openxmlformats.org/spreadsheetml/2006/main" count="178" uniqueCount="80">
  <si>
    <t>Расходы, (тыс. руб.)</t>
  </si>
  <si>
    <t>Код бюджетной классификации</t>
  </si>
  <si>
    <t>ГРБС</t>
  </si>
  <si>
    <t>РзПр</t>
  </si>
  <si>
    <t xml:space="preserve">всего расходные обязательства </t>
  </si>
  <si>
    <t>Подпрограмма 1</t>
  </si>
  <si>
    <t>Подпрограмма 2</t>
  </si>
  <si>
    <t>Подпрограмма 3</t>
  </si>
  <si>
    <t>х</t>
  </si>
  <si>
    <t>в том числе по ГРБС:</t>
  </si>
  <si>
    <t>0503</t>
  </si>
  <si>
    <t>Наименование ГРБС</t>
  </si>
  <si>
    <t>всего расходные обязательства по Программе</t>
  </si>
  <si>
    <t xml:space="preserve">муниципальная  программа </t>
  </si>
  <si>
    <t xml:space="preserve">Статус (муниципальная программа, подпрограмма) </t>
  </si>
  <si>
    <t>0113</t>
  </si>
  <si>
    <t>244</t>
  </si>
  <si>
    <t>КЦСР</t>
  </si>
  <si>
    <t>КВР</t>
  </si>
  <si>
    <t xml:space="preserve">  </t>
  </si>
  <si>
    <t xml:space="preserve">Информация о распределение планируемых расходов по подпрограммам Программы  по годам реализации
 </t>
  </si>
  <si>
    <t>Администрция Поканаевского сельсовета</t>
  </si>
  <si>
    <t>Защита от черезвычайных ситуаций природного,техногенного характера и обеспечения безопасности населения территории поселка Поканаевский</t>
  </si>
  <si>
    <t>1.1.Организация обеспечения теплоснабжения потребителей на территории п. Поканаевский</t>
  </si>
  <si>
    <t>01</t>
  </si>
  <si>
    <t>1</t>
  </si>
  <si>
    <t>557</t>
  </si>
  <si>
    <t>1.3. Ремонт многоквартирного дома п. Поканаевка, ул. Пролетарская, 21</t>
  </si>
  <si>
    <t>1.4. Организация водоснабжения населения</t>
  </si>
  <si>
    <t>2.3.Организация и ведение воинского учета на территории поселка Поканаевский</t>
  </si>
  <si>
    <t>0310</t>
  </si>
  <si>
    <t>0309</t>
  </si>
  <si>
    <t>0203</t>
  </si>
  <si>
    <t>Содержание автомобильных дорог общего пользования местного значения в границах поселка Поканаевский</t>
  </si>
  <si>
    <t>1.2.Капитальный ремонт котельного оборудования с заменой котлов</t>
  </si>
  <si>
    <t>3.1.Содержание автомобильных дорог общего пользования за счет дорожного фонда муниципального образования</t>
  </si>
  <si>
    <t>3.2.Обеспечение благоустройства территории- содержание уличного освещения</t>
  </si>
  <si>
    <t xml:space="preserve">2.1Обеспечение  пожарной безопасности </t>
  </si>
  <si>
    <t>1.1.1.  Отдельное мероприятие - обеспечение условий реализации подпрограммы 1, связанное с обеспечением теплоснабжения</t>
  </si>
  <si>
    <t>2</t>
  </si>
  <si>
    <t>121   122  244</t>
  </si>
  <si>
    <t>0409</t>
  </si>
  <si>
    <t>0505</t>
  </si>
  <si>
    <t>7571  0571</t>
  </si>
  <si>
    <t>0501</t>
  </si>
  <si>
    <t>8050</t>
  </si>
  <si>
    <t>0502</t>
  </si>
  <si>
    <t>244  121</t>
  </si>
  <si>
    <t>1.5. Капитальный  ремонт водопроводных башен</t>
  </si>
  <si>
    <t>7571 0571</t>
  </si>
  <si>
    <t>2.1.1.Обеспечение первичных мер пожарной безопасности на территории поселка Поканаевский</t>
  </si>
  <si>
    <t>0003</t>
  </si>
  <si>
    <t>3.3.Капитальный ремонт и ремонт автомобильных дорог общего пользования местного значения  сельских поселений за счет средств дорожного фонда Красноярского края в рамках подпрограммы " Дороги Красноярья" государственной программы Красноярского края "Развитие транспортной системы"</t>
  </si>
  <si>
    <t>3.4 Содержание автомобильных дорог за счет средств программы "Дороги Красноярья"</t>
  </si>
  <si>
    <t>1.6.  Капитальный ремонт  летнего водопровода п. Поканаевский</t>
  </si>
  <si>
    <t>«Развитие системы жизнеобеспечения на территории  Поканаевского сельсовета Нижнеингашского района Красноярского края» 
на 2014 - 2016 годы</t>
  </si>
  <si>
    <t>0000210</t>
  </si>
  <si>
    <t>0000210  1021</t>
  </si>
  <si>
    <t xml:space="preserve">0000210 </t>
  </si>
  <si>
    <t>8050  0000500</t>
  </si>
  <si>
    <t xml:space="preserve">  0000500</t>
  </si>
  <si>
    <t xml:space="preserve"> 240</t>
  </si>
  <si>
    <t>240</t>
  </si>
  <si>
    <t>120</t>
  </si>
  <si>
    <t>0113  0505</t>
  </si>
  <si>
    <t>0001    0000010</t>
  </si>
  <si>
    <t>0002     0000020</t>
  </si>
  <si>
    <t>5118     0051180</t>
  </si>
  <si>
    <t>0011    0000110</t>
  </si>
  <si>
    <t>0012     0000120</t>
  </si>
  <si>
    <t>к Постановлению №30 от 25.12.2015</t>
  </si>
  <si>
    <t>"Реконструкция и капитальный ремонт объектов жилищно-коммунальной инфраструктуры Поканаевского сельсовета"</t>
  </si>
  <si>
    <t>Наименование муниципальной программы, подпрограммы, мероприятий</t>
  </si>
  <si>
    <t>7508  0508 0073930</t>
  </si>
  <si>
    <t>7594     0594 0075940</t>
  </si>
  <si>
    <t>2.2.Профилактика экстремизма и терроризма.</t>
  </si>
  <si>
    <t>Итого 
на 2014-2019 годы</t>
  </si>
  <si>
    <t xml:space="preserve">Приложение № 5
к  муниципальной программе   «Развитие системы жизнеобеспечения на территории Поканаевского сельсовета Нижнеингашского района Красноярского края »  Постановление   Поканаевского сельсовета от 13.11.2015 №  26                                       </t>
  </si>
  <si>
    <t>1.7. Текущий ремонт водопроводных башен, колодцев</t>
  </si>
  <si>
    <t>Приложение №3                                                                                                                к Постановлению №6      от   24. 03 .2017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</si>
</sst>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27">
    <font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"/>
      <family val="2"/>
    </font>
    <font>
      <i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sz val="12"/>
      <color indexed="6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111">
    <xf numFmtId="0" fontId="0" fillId="0" borderId="0" xfId="0"/>
    <xf numFmtId="49" fontId="19" fillId="0" borderId="10" xfId="0" applyNumberFormat="1" applyFont="1" applyFill="1" applyBorder="1" applyAlignment="1">
      <alignment horizontal="center" vertical="center"/>
    </xf>
    <xf numFmtId="0" fontId="19" fillId="0" borderId="10" xfId="0" applyNumberFormat="1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left" vertical="top" wrapText="1"/>
    </xf>
    <xf numFmtId="0" fontId="19" fillId="0" borderId="10" xfId="0" applyFont="1" applyFill="1" applyBorder="1" applyAlignment="1">
      <alignment horizontal="center" vertical="center"/>
    </xf>
    <xf numFmtId="49" fontId="19" fillId="0" borderId="10" xfId="0" applyNumberFormat="1" applyFont="1" applyFill="1" applyBorder="1" applyAlignment="1">
      <alignment horizontal="left" vertical="top" wrapText="1"/>
    </xf>
    <xf numFmtId="0" fontId="20" fillId="0" borderId="10" xfId="0" applyFont="1" applyFill="1" applyBorder="1" applyAlignment="1">
      <alignment horizontal="left" vertical="top" wrapText="1"/>
    </xf>
    <xf numFmtId="164" fontId="19" fillId="0" borderId="10" xfId="0" applyNumberFormat="1" applyFont="1" applyFill="1" applyBorder="1" applyAlignment="1">
      <alignment vertical="center"/>
    </xf>
    <xf numFmtId="164" fontId="20" fillId="0" borderId="10" xfId="0" applyNumberFormat="1" applyFont="1" applyFill="1" applyBorder="1" applyAlignment="1">
      <alignment vertical="center"/>
    </xf>
    <xf numFmtId="4" fontId="20" fillId="0" borderId="10" xfId="0" applyNumberFormat="1" applyFont="1" applyFill="1" applyBorder="1" applyAlignment="1">
      <alignment horizontal="center" vertical="center"/>
    </xf>
    <xf numFmtId="49" fontId="20" fillId="0" borderId="10" xfId="0" applyNumberFormat="1" applyFont="1" applyFill="1" applyBorder="1" applyAlignment="1">
      <alignment horizontal="center" vertical="center"/>
    </xf>
    <xf numFmtId="164" fontId="19" fillId="0" borderId="10" xfId="0" applyNumberFormat="1" applyFont="1" applyFill="1" applyBorder="1" applyAlignment="1">
      <alignment horizontal="center" vertical="center"/>
    </xf>
    <xf numFmtId="4" fontId="19" fillId="0" borderId="10" xfId="0" applyNumberFormat="1" applyFont="1" applyFill="1" applyBorder="1" applyAlignment="1">
      <alignment horizontal="center" vertical="center"/>
    </xf>
    <xf numFmtId="164" fontId="19" fillId="0" borderId="10" xfId="0" applyNumberFormat="1" applyFont="1" applyFill="1" applyBorder="1" applyAlignment="1">
      <alignment vertical="top"/>
    </xf>
    <xf numFmtId="0" fontId="20" fillId="0" borderId="10" xfId="0" applyFont="1" applyFill="1" applyBorder="1" applyAlignment="1">
      <alignment horizontal="center" vertical="center"/>
    </xf>
    <xf numFmtId="16" fontId="19" fillId="0" borderId="10" xfId="0" applyNumberFormat="1" applyFont="1" applyFill="1" applyBorder="1" applyAlignment="1">
      <alignment horizontal="left" vertical="top" wrapText="1"/>
    </xf>
    <xf numFmtId="0" fontId="21" fillId="24" borderId="10" xfId="0" applyFont="1" applyFill="1" applyBorder="1" applyAlignment="1">
      <alignment horizontal="left" vertical="top" wrapText="1"/>
    </xf>
    <xf numFmtId="1" fontId="19" fillId="0" borderId="10" xfId="0" applyNumberFormat="1" applyFont="1" applyFill="1" applyBorder="1" applyAlignment="1">
      <alignment horizontal="center" vertical="center"/>
    </xf>
    <xf numFmtId="0" fontId="19" fillId="0" borderId="0" xfId="0" applyFont="1" applyFill="1"/>
    <xf numFmtId="0" fontId="19" fillId="24" borderId="0" xfId="0" applyFont="1" applyFill="1"/>
    <xf numFmtId="0" fontId="21" fillId="0" borderId="10" xfId="0" applyFont="1" applyFill="1" applyBorder="1" applyAlignment="1">
      <alignment horizontal="left" vertical="top" wrapText="1"/>
    </xf>
    <xf numFmtId="0" fontId="19" fillId="24" borderId="0" xfId="0" applyFont="1" applyFill="1" applyAlignment="1">
      <alignment horizontal="center" vertical="center" wrapText="1"/>
    </xf>
    <xf numFmtId="0" fontId="20" fillId="24" borderId="0" xfId="0" applyFont="1" applyFill="1"/>
    <xf numFmtId="0" fontId="23" fillId="0" borderId="0" xfId="0" applyFont="1" applyFill="1"/>
    <xf numFmtId="0" fontId="19" fillId="24" borderId="0" xfId="0" applyFont="1" applyFill="1" applyAlignment="1">
      <alignment horizontal="left"/>
    </xf>
    <xf numFmtId="0" fontId="24" fillId="0" borderId="0" xfId="0" applyFont="1" applyFill="1" applyAlignment="1">
      <alignment horizontal="center" vertical="center"/>
    </xf>
    <xf numFmtId="49" fontId="19" fillId="0" borderId="0" xfId="0" applyNumberFormat="1" applyFont="1" applyFill="1"/>
    <xf numFmtId="0" fontId="19" fillId="0" borderId="0" xfId="0" applyFont="1" applyFill="1" applyAlignment="1">
      <alignment horizontal="center" wrapText="1"/>
    </xf>
    <xf numFmtId="16" fontId="19" fillId="0" borderId="12" xfId="0" applyNumberFormat="1" applyFont="1" applyFill="1" applyBorder="1" applyAlignment="1">
      <alignment horizontal="left" vertical="top" wrapText="1"/>
    </xf>
    <xf numFmtId="0" fontId="26" fillId="0" borderId="0" xfId="0" applyFont="1" applyAlignment="1">
      <alignment horizontal="left" vertical="top"/>
    </xf>
    <xf numFmtId="0" fontId="19" fillId="0" borderId="13" xfId="0" applyFont="1" applyFill="1" applyBorder="1" applyAlignment="1">
      <alignment horizontal="left" vertical="top" wrapText="1"/>
    </xf>
    <xf numFmtId="0" fontId="19" fillId="0" borderId="10" xfId="0" applyFont="1" applyFill="1" applyBorder="1" applyAlignment="1">
      <alignment horizontal="left" vertical="top" wrapText="1"/>
    </xf>
    <xf numFmtId="0" fontId="19" fillId="0" borderId="0" xfId="0" applyFont="1" applyFill="1" applyAlignment="1">
      <alignment vertical="center" wrapText="1" shrinkToFit="1"/>
    </xf>
    <xf numFmtId="49" fontId="19" fillId="0" borderId="10" xfId="0" applyNumberFormat="1" applyFont="1" applyFill="1" applyBorder="1" applyAlignment="1">
      <alignment horizontal="center" vertical="center" wrapText="1"/>
    </xf>
    <xf numFmtId="49" fontId="19" fillId="0" borderId="10" xfId="0" applyNumberFormat="1" applyFont="1" applyBorder="1" applyAlignment="1" applyProtection="1">
      <alignment horizontal="left" vertical="center" wrapText="1"/>
    </xf>
    <xf numFmtId="49" fontId="19" fillId="0" borderId="10" xfId="0" applyNumberFormat="1" applyFont="1" applyBorder="1" applyAlignment="1" applyProtection="1">
      <alignment horizontal="left" vertical="top" wrapText="1"/>
    </xf>
    <xf numFmtId="164" fontId="19" fillId="24" borderId="0" xfId="0" applyNumberFormat="1" applyFont="1" applyFill="1"/>
    <xf numFmtId="164" fontId="20" fillId="24" borderId="0" xfId="0" applyNumberFormat="1" applyFont="1" applyFill="1"/>
    <xf numFmtId="0" fontId="19" fillId="24" borderId="10" xfId="0" applyFont="1" applyFill="1" applyBorder="1" applyAlignment="1">
      <alignment vertical="top" wrapText="1"/>
    </xf>
    <xf numFmtId="1" fontId="19" fillId="0" borderId="10" xfId="0" applyNumberFormat="1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vertical="top" wrapText="1"/>
    </xf>
    <xf numFmtId="0" fontId="19" fillId="0" borderId="10" xfId="0" applyFont="1" applyFill="1" applyBorder="1" applyAlignment="1">
      <alignment vertical="center"/>
    </xf>
    <xf numFmtId="165" fontId="19" fillId="0" borderId="10" xfId="0" applyNumberFormat="1" applyFont="1" applyBorder="1" applyAlignment="1" applyProtection="1">
      <alignment horizontal="left" vertical="center" wrapText="1"/>
    </xf>
    <xf numFmtId="164" fontId="19" fillId="0" borderId="10" xfId="0" applyNumberFormat="1" applyFont="1" applyFill="1" applyBorder="1" applyAlignment="1">
      <alignment vertical="center" wrapText="1"/>
    </xf>
    <xf numFmtId="0" fontId="19" fillId="25" borderId="0" xfId="0" applyFont="1" applyFill="1"/>
    <xf numFmtId="164" fontId="20" fillId="25" borderId="10" xfId="0" applyNumberFormat="1" applyFont="1" applyFill="1" applyBorder="1" applyAlignment="1">
      <alignment vertical="center"/>
    </xf>
    <xf numFmtId="164" fontId="19" fillId="25" borderId="10" xfId="0" applyNumberFormat="1" applyFont="1" applyFill="1" applyBorder="1" applyAlignment="1">
      <alignment vertical="center"/>
    </xf>
    <xf numFmtId="0" fontId="19" fillId="24" borderId="0" xfId="0" applyFont="1" applyFill="1" applyBorder="1" applyAlignment="1">
      <alignment horizontal="left" vertical="top" wrapText="1"/>
    </xf>
    <xf numFmtId="0" fontId="20" fillId="25" borderId="10" xfId="0" applyNumberFormat="1" applyFont="1" applyFill="1" applyBorder="1" applyAlignment="1">
      <alignment vertical="center"/>
    </xf>
    <xf numFmtId="0" fontId="19" fillId="25" borderId="10" xfId="0" applyNumberFormat="1" applyFont="1" applyFill="1" applyBorder="1" applyAlignment="1">
      <alignment vertical="center"/>
    </xf>
    <xf numFmtId="0" fontId="19" fillId="0" borderId="10" xfId="0" applyFont="1" applyFill="1" applyBorder="1" applyAlignment="1">
      <alignment horizontal="left" vertical="top" wrapText="1"/>
    </xf>
    <xf numFmtId="0" fontId="19" fillId="25" borderId="0" xfId="0" applyFont="1" applyFill="1" applyBorder="1" applyAlignment="1">
      <alignment horizontal="left" vertical="top" wrapText="1"/>
    </xf>
    <xf numFmtId="4" fontId="19" fillId="25" borderId="10" xfId="0" applyNumberFormat="1" applyFont="1" applyFill="1" applyBorder="1" applyAlignment="1">
      <alignment vertical="top"/>
    </xf>
    <xf numFmtId="4" fontId="20" fillId="25" borderId="10" xfId="0" applyNumberFormat="1" applyFont="1" applyFill="1" applyBorder="1" applyAlignment="1">
      <alignment vertical="center"/>
    </xf>
    <xf numFmtId="4" fontId="19" fillId="25" borderId="10" xfId="0" applyNumberFormat="1" applyFont="1" applyFill="1" applyBorder="1" applyAlignment="1">
      <alignment vertical="center"/>
    </xf>
    <xf numFmtId="2" fontId="20" fillId="0" borderId="10" xfId="0" applyNumberFormat="1" applyFont="1" applyFill="1" applyBorder="1" applyAlignment="1">
      <alignment vertical="center"/>
    </xf>
    <xf numFmtId="2" fontId="19" fillId="24" borderId="10" xfId="0" applyNumberFormat="1" applyFont="1" applyFill="1" applyBorder="1" applyAlignment="1"/>
    <xf numFmtId="2" fontId="19" fillId="0" borderId="10" xfId="0" applyNumberFormat="1" applyFont="1" applyFill="1" applyBorder="1" applyAlignment="1">
      <alignment vertical="center"/>
    </xf>
    <xf numFmtId="2" fontId="19" fillId="24" borderId="10" xfId="0" applyNumberFormat="1" applyFont="1" applyFill="1" applyBorder="1" applyAlignment="1">
      <alignment vertical="center"/>
    </xf>
    <xf numFmtId="4" fontId="19" fillId="24" borderId="0" xfId="0" applyNumberFormat="1" applyFont="1" applyFill="1" applyAlignment="1">
      <alignment horizontal="center" vertical="center" wrapText="1"/>
    </xf>
    <xf numFmtId="4" fontId="20" fillId="0" borderId="10" xfId="0" applyNumberFormat="1" applyFont="1" applyFill="1" applyBorder="1" applyAlignment="1">
      <alignment vertical="center"/>
    </xf>
    <xf numFmtId="2" fontId="20" fillId="25" borderId="10" xfId="0" applyNumberFormat="1" applyFont="1" applyFill="1" applyBorder="1" applyAlignment="1">
      <alignment vertical="center"/>
    </xf>
    <xf numFmtId="2" fontId="19" fillId="25" borderId="10" xfId="0" applyNumberFormat="1" applyFont="1" applyFill="1" applyBorder="1" applyAlignment="1"/>
    <xf numFmtId="2" fontId="19" fillId="25" borderId="10" xfId="0" applyNumberFormat="1" applyFont="1" applyFill="1" applyBorder="1" applyAlignment="1">
      <alignment vertical="center"/>
    </xf>
    <xf numFmtId="0" fontId="19" fillId="25" borderId="10" xfId="0" applyNumberFormat="1" applyFont="1" applyFill="1" applyBorder="1" applyAlignment="1"/>
    <xf numFmtId="0" fontId="19" fillId="24" borderId="13" xfId="0" applyFont="1" applyFill="1" applyBorder="1" applyAlignment="1">
      <alignment horizontal="center" vertical="center"/>
    </xf>
    <xf numFmtId="0" fontId="19" fillId="24" borderId="18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0" fillId="0" borderId="12" xfId="0" applyFont="1" applyFill="1" applyBorder="1" applyAlignment="1">
      <alignment horizontal="left" vertical="top" wrapText="1"/>
    </xf>
    <xf numFmtId="0" fontId="19" fillId="0" borderId="12" xfId="0" applyFont="1" applyFill="1" applyBorder="1" applyAlignment="1">
      <alignment horizontal="left" vertical="top" wrapText="1"/>
    </xf>
    <xf numFmtId="0" fontId="19" fillId="24" borderId="13" xfId="0" applyFont="1" applyFill="1" applyBorder="1" applyAlignment="1">
      <alignment horizontal="center" vertical="center" wrapText="1"/>
    </xf>
    <xf numFmtId="0" fontId="19" fillId="24" borderId="18" xfId="0" applyFont="1" applyFill="1" applyBorder="1" applyAlignment="1">
      <alignment horizontal="center" vertical="center" wrapText="1"/>
    </xf>
    <xf numFmtId="0" fontId="19" fillId="24" borderId="11" xfId="0" applyFont="1" applyFill="1" applyBorder="1" applyAlignment="1">
      <alignment horizontal="center" vertical="center" wrapText="1"/>
    </xf>
    <xf numFmtId="0" fontId="20" fillId="24" borderId="13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 wrapText="1"/>
    </xf>
    <xf numFmtId="0" fontId="20" fillId="24" borderId="13" xfId="0" applyFont="1" applyFill="1" applyBorder="1" applyAlignment="1">
      <alignment horizontal="left" vertical="top" wrapText="1"/>
    </xf>
    <xf numFmtId="0" fontId="20" fillId="24" borderId="18" xfId="0" applyFont="1" applyFill="1" applyBorder="1" applyAlignment="1">
      <alignment horizontal="left" vertical="top"/>
    </xf>
    <xf numFmtId="0" fontId="20" fillId="24" borderId="11" xfId="0" applyFont="1" applyFill="1" applyBorder="1" applyAlignment="1">
      <alignment horizontal="left" vertical="top"/>
    </xf>
    <xf numFmtId="49" fontId="20" fillId="24" borderId="13" xfId="0" applyNumberFormat="1" applyFont="1" applyFill="1" applyBorder="1" applyAlignment="1">
      <alignment horizontal="left" vertical="top" wrapText="1"/>
    </xf>
    <xf numFmtId="0" fontId="19" fillId="0" borderId="18" xfId="0" applyFont="1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19" fillId="24" borderId="10" xfId="0" applyFont="1" applyFill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1" fontId="19" fillId="24" borderId="13" xfId="0" applyNumberFormat="1" applyFont="1" applyFill="1" applyBorder="1" applyAlignment="1">
      <alignment horizontal="center" vertical="center" wrapText="1"/>
    </xf>
    <xf numFmtId="1" fontId="19" fillId="24" borderId="11" xfId="0" applyNumberFormat="1" applyFont="1" applyFill="1" applyBorder="1" applyAlignment="1">
      <alignment horizontal="center" vertical="center" wrapText="1"/>
    </xf>
    <xf numFmtId="49" fontId="20" fillId="24" borderId="14" xfId="0" applyNumberFormat="1" applyFont="1" applyFill="1" applyBorder="1" applyAlignment="1">
      <alignment horizontal="center" vertical="top" wrapText="1"/>
    </xf>
    <xf numFmtId="49" fontId="20" fillId="24" borderId="15" xfId="0" applyNumberFormat="1" applyFont="1" applyFill="1" applyBorder="1" applyAlignment="1">
      <alignment horizontal="center" vertical="top" wrapText="1"/>
    </xf>
    <xf numFmtId="0" fontId="19" fillId="25" borderId="10" xfId="0" applyFont="1" applyFill="1" applyBorder="1" applyAlignment="1">
      <alignment horizontal="center" vertical="center" wrapText="1"/>
    </xf>
    <xf numFmtId="0" fontId="19" fillId="0" borderId="16" xfId="0" applyFont="1" applyFill="1" applyBorder="1" applyAlignment="1">
      <alignment horizontal="center" vertical="center" wrapText="1"/>
    </xf>
    <xf numFmtId="0" fontId="19" fillId="0" borderId="17" xfId="0" applyFont="1" applyFill="1" applyBorder="1" applyAlignment="1">
      <alignment horizontal="center" vertical="center" wrapText="1"/>
    </xf>
    <xf numFmtId="0" fontId="19" fillId="24" borderId="12" xfId="0" applyFont="1" applyFill="1" applyBorder="1" applyAlignment="1">
      <alignment horizontal="center" vertical="center" wrapText="1"/>
    </xf>
    <xf numFmtId="1" fontId="19" fillId="25" borderId="13" xfId="0" applyNumberFormat="1" applyFont="1" applyFill="1" applyBorder="1" applyAlignment="1">
      <alignment horizontal="center" vertical="center" wrapText="1"/>
    </xf>
    <xf numFmtId="1" fontId="19" fillId="25" borderId="11" xfId="0" applyNumberFormat="1" applyFont="1" applyFill="1" applyBorder="1" applyAlignment="1">
      <alignment horizontal="center" vertical="center" wrapText="1"/>
    </xf>
    <xf numFmtId="0" fontId="25" fillId="24" borderId="0" xfId="0" applyNumberFormat="1" applyFont="1" applyFill="1" applyBorder="1" applyAlignment="1">
      <alignment vertical="center"/>
    </xf>
    <xf numFmtId="0" fontId="0" fillId="0" borderId="0" xfId="0" applyNumberFormat="1" applyAlignment="1"/>
    <xf numFmtId="49" fontId="19" fillId="0" borderId="0" xfId="0" applyNumberFormat="1" applyFont="1" applyFill="1" applyAlignment="1">
      <alignment horizontal="left" vertical="distributed" wrapText="1" shrinkToFit="1"/>
    </xf>
    <xf numFmtId="0" fontId="0" fillId="0" borderId="0" xfId="0" applyAlignment="1"/>
    <xf numFmtId="0" fontId="19" fillId="24" borderId="0" xfId="0" applyFont="1" applyFill="1" applyBorder="1" applyAlignment="1">
      <alignment horizontal="left" vertical="top" wrapText="1"/>
    </xf>
    <xf numFmtId="49" fontId="19" fillId="0" borderId="0" xfId="0" applyNumberFormat="1" applyFont="1" applyFill="1" applyAlignment="1">
      <alignment wrapText="1"/>
    </xf>
    <xf numFmtId="49" fontId="20" fillId="24" borderId="13" xfId="0" applyNumberFormat="1" applyFont="1" applyFill="1" applyBorder="1" applyAlignment="1">
      <alignment horizontal="left" vertical="top"/>
    </xf>
    <xf numFmtId="49" fontId="20" fillId="24" borderId="18" xfId="0" applyNumberFormat="1" applyFont="1" applyFill="1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19" fillId="24" borderId="0" xfId="0" applyFont="1" applyFill="1" applyAlignment="1">
      <alignment horizontal="center" vertical="center" wrapText="1"/>
    </xf>
    <xf numFmtId="0" fontId="20" fillId="0" borderId="13" xfId="0" applyFont="1" applyFill="1" applyBorder="1" applyAlignment="1">
      <alignment horizontal="left" vertical="top" wrapText="1"/>
    </xf>
    <xf numFmtId="0" fontId="20" fillId="0" borderId="18" xfId="0" applyFont="1" applyFill="1" applyBorder="1" applyAlignment="1">
      <alignment horizontal="left" vertical="top" wrapText="1"/>
    </xf>
    <xf numFmtId="0" fontId="20" fillId="0" borderId="11" xfId="0" applyFont="1" applyFill="1" applyBorder="1" applyAlignment="1">
      <alignment horizontal="left" vertical="top" wrapText="1"/>
    </xf>
    <xf numFmtId="0" fontId="20" fillId="0" borderId="10" xfId="0" applyFont="1" applyFill="1" applyBorder="1" applyAlignment="1">
      <alignment horizontal="left" vertical="top" wrapText="1"/>
    </xf>
    <xf numFmtId="0" fontId="19" fillId="0" borderId="10" xfId="0" applyFont="1" applyFill="1" applyBorder="1" applyAlignment="1">
      <alignment horizontal="left" vertical="top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44"/>
  <sheetViews>
    <sheetView tabSelected="1" view="pageBreakPreview" zoomScale="60" zoomScaleNormal="75" workbookViewId="0">
      <selection activeCell="B5" sqref="B5:Q5"/>
    </sheetView>
  </sheetViews>
  <sheetFormatPr defaultColWidth="5" defaultRowHeight="152.25" customHeight="1"/>
  <cols>
    <col min="1" max="1" width="5" style="19"/>
    <col min="2" max="2" width="18.140625" style="24" customWidth="1"/>
    <col min="3" max="3" width="35.7109375" style="18" customWidth="1"/>
    <col min="4" max="4" width="38.140625" style="18" customWidth="1"/>
    <col min="5" max="5" width="7.5703125" style="18" customWidth="1"/>
    <col min="6" max="6" width="7.7109375" style="18" customWidth="1"/>
    <col min="7" max="7" width="7.5703125" style="18" customWidth="1"/>
    <col min="8" max="8" width="5.28515625" style="18" customWidth="1"/>
    <col min="9" max="9" width="9.42578125" style="26" customWidth="1"/>
    <col min="10" max="10" width="7.5703125" style="18" customWidth="1"/>
    <col min="11" max="11" width="13.7109375" style="18" customWidth="1"/>
    <col min="12" max="12" width="13.7109375" style="44" customWidth="1"/>
    <col min="13" max="13" width="14.140625" style="44" customWidth="1"/>
    <col min="14" max="14" width="13.7109375" style="44" customWidth="1"/>
    <col min="15" max="15" width="13.7109375" style="19" customWidth="1"/>
    <col min="16" max="16" width="13.85546875" style="19" customWidth="1"/>
    <col min="17" max="17" width="14.28515625" style="19" customWidth="1"/>
    <col min="18" max="18" width="6.85546875" style="19" bestFit="1" customWidth="1"/>
    <col min="19" max="19" width="18.5703125" style="19" customWidth="1"/>
    <col min="20" max="20" width="5" style="19"/>
    <col min="21" max="21" width="8.140625" style="19" bestFit="1" customWidth="1"/>
    <col min="22" max="16384" width="5" style="19"/>
  </cols>
  <sheetData>
    <row r="1" spans="1:21" ht="38.25" customHeight="1"/>
    <row r="2" spans="1:21" ht="32.25" customHeight="1">
      <c r="M2" s="97" t="s">
        <v>79</v>
      </c>
      <c r="N2" s="98"/>
      <c r="O2" s="98"/>
      <c r="P2" s="98"/>
      <c r="Q2" s="98"/>
      <c r="R2" s="98"/>
      <c r="S2" s="98"/>
    </row>
    <row r="3" spans="1:21" ht="21.75" customHeight="1">
      <c r="C3" s="25"/>
      <c r="I3" s="100"/>
      <c r="J3" s="98"/>
      <c r="K3" s="98"/>
      <c r="L3" s="98"/>
      <c r="M3" s="98"/>
      <c r="N3" s="95" t="s">
        <v>70</v>
      </c>
      <c r="O3" s="95"/>
      <c r="P3" s="96"/>
      <c r="Q3" s="96"/>
    </row>
    <row r="4" spans="1:21" ht="125.25" customHeight="1">
      <c r="I4" s="47"/>
      <c r="J4" s="47"/>
      <c r="K4" s="47"/>
      <c r="L4" s="51"/>
      <c r="M4" s="99" t="s">
        <v>77</v>
      </c>
      <c r="N4" s="98"/>
      <c r="O4" s="98"/>
      <c r="P4" s="98"/>
      <c r="Q4" s="98"/>
    </row>
    <row r="5" spans="1:21" ht="57.75" customHeight="1">
      <c r="B5" s="105" t="s">
        <v>20</v>
      </c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</row>
    <row r="6" spans="1:21" ht="30" hidden="1" customHeight="1">
      <c r="C6" s="27"/>
      <c r="D6" s="27"/>
      <c r="E6" s="27"/>
    </row>
    <row r="7" spans="1:21" s="21" customFormat="1" ht="28.5" customHeight="1">
      <c r="A7" s="71"/>
      <c r="B7" s="92" t="s">
        <v>14</v>
      </c>
      <c r="C7" s="83" t="s">
        <v>72</v>
      </c>
      <c r="D7" s="75" t="s">
        <v>11</v>
      </c>
      <c r="E7" s="90" t="s">
        <v>1</v>
      </c>
      <c r="F7" s="91"/>
      <c r="G7" s="91"/>
      <c r="H7" s="91"/>
      <c r="I7" s="91"/>
      <c r="J7" s="91"/>
      <c r="K7" s="83" t="s">
        <v>0</v>
      </c>
      <c r="L7" s="83"/>
      <c r="M7" s="83"/>
      <c r="N7" s="83"/>
      <c r="O7" s="83"/>
      <c r="P7" s="83"/>
      <c r="Q7" s="84"/>
    </row>
    <row r="8" spans="1:21" s="21" customFormat="1" ht="25.15" customHeight="1">
      <c r="A8" s="72"/>
      <c r="B8" s="92"/>
      <c r="C8" s="83"/>
      <c r="D8" s="75"/>
      <c r="E8" s="75" t="s">
        <v>2</v>
      </c>
      <c r="F8" s="75" t="s">
        <v>3</v>
      </c>
      <c r="G8" s="75" t="s">
        <v>17</v>
      </c>
      <c r="H8" s="75"/>
      <c r="I8" s="75"/>
      <c r="J8" s="75" t="s">
        <v>18</v>
      </c>
      <c r="K8" s="75">
        <v>2014</v>
      </c>
      <c r="L8" s="89">
        <v>2015</v>
      </c>
      <c r="M8" s="89">
        <v>2016</v>
      </c>
      <c r="N8" s="93">
        <v>2017</v>
      </c>
      <c r="O8" s="85">
        <v>2018</v>
      </c>
      <c r="P8" s="85">
        <v>2019</v>
      </c>
      <c r="Q8" s="83" t="s">
        <v>76</v>
      </c>
    </row>
    <row r="9" spans="1:21" s="21" customFormat="1" ht="23.25" customHeight="1">
      <c r="A9" s="73"/>
      <c r="B9" s="92"/>
      <c r="C9" s="83"/>
      <c r="D9" s="75"/>
      <c r="E9" s="75"/>
      <c r="F9" s="75"/>
      <c r="G9" s="75"/>
      <c r="H9" s="75"/>
      <c r="I9" s="75"/>
      <c r="J9" s="75"/>
      <c r="K9" s="75"/>
      <c r="L9" s="89"/>
      <c r="M9" s="89"/>
      <c r="N9" s="94"/>
      <c r="O9" s="86"/>
      <c r="P9" s="86"/>
      <c r="Q9" s="83"/>
      <c r="S9" s="59"/>
    </row>
    <row r="10" spans="1:21" s="22" customFormat="1" ht="30.75" customHeight="1">
      <c r="A10" s="74">
        <v>1</v>
      </c>
      <c r="B10" s="87" t="s">
        <v>13</v>
      </c>
      <c r="C10" s="76" t="s">
        <v>55</v>
      </c>
      <c r="D10" s="6" t="s">
        <v>12</v>
      </c>
      <c r="E10" s="9" t="s">
        <v>8</v>
      </c>
      <c r="F10" s="9" t="s">
        <v>8</v>
      </c>
      <c r="G10" s="9" t="s">
        <v>8</v>
      </c>
      <c r="H10" s="9" t="s">
        <v>8</v>
      </c>
      <c r="I10" s="10" t="s">
        <v>8</v>
      </c>
      <c r="J10" s="9" t="s">
        <v>8</v>
      </c>
      <c r="K10" s="8">
        <f t="shared" ref="K10:Q10" si="0">K13+K28+K37</f>
        <v>5717.6</v>
      </c>
      <c r="L10" s="48">
        <f t="shared" si="0"/>
        <v>6343.6500000000005</v>
      </c>
      <c r="M10" s="48">
        <f t="shared" si="0"/>
        <v>6968.93</v>
      </c>
      <c r="N10" s="61">
        <f t="shared" si="0"/>
        <v>4961.58</v>
      </c>
      <c r="O10" s="55">
        <f t="shared" ref="O10" si="1">O13+O28+O37</f>
        <v>4145.3999999999996</v>
      </c>
      <c r="P10" s="55">
        <f t="shared" si="0"/>
        <v>4021.4</v>
      </c>
      <c r="Q10" s="60">
        <f t="shared" si="0"/>
        <v>32158.560000000001</v>
      </c>
      <c r="S10" s="37"/>
    </row>
    <row r="11" spans="1:21" ht="15.75" customHeight="1">
      <c r="A11" s="67"/>
      <c r="B11" s="88"/>
      <c r="C11" s="77"/>
      <c r="D11" s="3" t="s">
        <v>9</v>
      </c>
      <c r="E11" s="11"/>
      <c r="F11" s="12"/>
      <c r="G11" s="1"/>
      <c r="H11" s="17"/>
      <c r="I11" s="1"/>
      <c r="J11" s="12"/>
      <c r="K11" s="13"/>
      <c r="L11" s="52"/>
      <c r="M11" s="64"/>
      <c r="N11" s="62"/>
      <c r="O11" s="56"/>
      <c r="P11" s="56"/>
      <c r="Q11" s="8"/>
    </row>
    <row r="12" spans="1:21" ht="34.5" customHeight="1">
      <c r="A12" s="68"/>
      <c r="B12" s="88"/>
      <c r="C12" s="78"/>
      <c r="D12" s="5" t="s">
        <v>21</v>
      </c>
      <c r="E12" s="12" t="s">
        <v>8</v>
      </c>
      <c r="F12" s="12" t="s">
        <v>8</v>
      </c>
      <c r="G12" s="12" t="s">
        <v>8</v>
      </c>
      <c r="H12" s="12" t="s">
        <v>8</v>
      </c>
      <c r="I12" s="1" t="s">
        <v>8</v>
      </c>
      <c r="J12" s="12" t="s">
        <v>8</v>
      </c>
      <c r="K12" s="7"/>
      <c r="L12" s="49"/>
      <c r="M12" s="49"/>
      <c r="N12" s="63"/>
      <c r="O12" s="57"/>
      <c r="P12" s="57"/>
      <c r="Q12" s="8"/>
    </row>
    <row r="13" spans="1:21" ht="24.75" customHeight="1">
      <c r="A13" s="65">
        <v>2</v>
      </c>
      <c r="B13" s="79" t="s">
        <v>5</v>
      </c>
      <c r="C13" s="109" t="s">
        <v>71</v>
      </c>
      <c r="D13" s="6" t="s">
        <v>4</v>
      </c>
      <c r="E13" s="9" t="s">
        <v>8</v>
      </c>
      <c r="F13" s="9" t="s">
        <v>8</v>
      </c>
      <c r="G13" s="9" t="s">
        <v>8</v>
      </c>
      <c r="H13" s="9" t="s">
        <v>8</v>
      </c>
      <c r="I13" s="10" t="s">
        <v>8</v>
      </c>
      <c r="J13" s="9" t="s">
        <v>8</v>
      </c>
      <c r="K13" s="8">
        <f>SUM(K16:K27)</f>
        <v>3218.9</v>
      </c>
      <c r="L13" s="48">
        <f>SUM(L16:L25)</f>
        <v>2083.9</v>
      </c>
      <c r="M13" s="48">
        <f t="shared" ref="M13:P13" si="2">SUM(M16:M25)</f>
        <v>2015.83</v>
      </c>
      <c r="N13" s="61">
        <f t="shared" si="2"/>
        <v>1919.7800000000002</v>
      </c>
      <c r="O13" s="55">
        <f t="shared" ref="O13" si="3">SUM(O16:O25)</f>
        <v>1751.9</v>
      </c>
      <c r="P13" s="55">
        <f t="shared" si="2"/>
        <v>1666.9</v>
      </c>
      <c r="Q13" s="60">
        <f>K13+L13+M13+N13+P13+O13</f>
        <v>12657.21</v>
      </c>
      <c r="S13" s="37"/>
      <c r="U13" s="36"/>
    </row>
    <row r="14" spans="1:21" ht="16.5" customHeight="1">
      <c r="A14" s="67"/>
      <c r="B14" s="80"/>
      <c r="C14" s="110"/>
      <c r="D14" s="3" t="s">
        <v>9</v>
      </c>
      <c r="E14" s="11"/>
      <c r="F14" s="11"/>
      <c r="G14" s="11"/>
      <c r="H14" s="11"/>
      <c r="I14" s="1"/>
      <c r="J14" s="11"/>
      <c r="K14" s="7"/>
      <c r="L14" s="49"/>
      <c r="M14" s="49"/>
      <c r="N14" s="63"/>
      <c r="O14" s="58"/>
      <c r="P14" s="58"/>
      <c r="Q14" s="60">
        <f>K14+L14+M14+N14+P14</f>
        <v>0</v>
      </c>
    </row>
    <row r="15" spans="1:21" ht="36.75" customHeight="1">
      <c r="A15" s="67"/>
      <c r="B15" s="80"/>
      <c r="C15" s="110"/>
      <c r="D15" s="5" t="s">
        <v>21</v>
      </c>
      <c r="E15" s="11" t="s">
        <v>8</v>
      </c>
      <c r="F15" s="11" t="s">
        <v>8</v>
      </c>
      <c r="G15" s="11" t="s">
        <v>8</v>
      </c>
      <c r="H15" s="11" t="s">
        <v>8</v>
      </c>
      <c r="I15" s="1" t="s">
        <v>8</v>
      </c>
      <c r="J15" s="11" t="s">
        <v>8</v>
      </c>
      <c r="K15" s="8">
        <f>SUM(K16:K25)</f>
        <v>3218.9</v>
      </c>
      <c r="L15" s="48">
        <f>SUM(L16:L25)</f>
        <v>2083.9</v>
      </c>
      <c r="M15" s="48">
        <f t="shared" ref="M15:P15" si="4">SUM(M16:M25)</f>
        <v>2015.83</v>
      </c>
      <c r="N15" s="61">
        <f t="shared" si="4"/>
        <v>1919.7800000000002</v>
      </c>
      <c r="O15" s="55">
        <f t="shared" ref="O15" si="5">SUM(O16:O25)</f>
        <v>1751.9</v>
      </c>
      <c r="P15" s="55">
        <f t="shared" si="4"/>
        <v>1666.9</v>
      </c>
      <c r="Q15" s="60">
        <f>K15+L15+M15+N15+P15+O15</f>
        <v>12657.21</v>
      </c>
      <c r="S15" s="37"/>
    </row>
    <row r="16" spans="1:21" s="18" customFormat="1" ht="66" customHeight="1">
      <c r="A16" s="67"/>
      <c r="B16" s="80"/>
      <c r="C16" s="15" t="s">
        <v>23</v>
      </c>
      <c r="E16" s="1" t="s">
        <v>26</v>
      </c>
      <c r="F16" s="1" t="s">
        <v>15</v>
      </c>
      <c r="G16" s="1" t="s">
        <v>24</v>
      </c>
      <c r="H16" s="1" t="s">
        <v>25</v>
      </c>
      <c r="I16" s="1" t="s">
        <v>56</v>
      </c>
      <c r="J16" s="33" t="s">
        <v>61</v>
      </c>
      <c r="K16" s="7">
        <v>983.1</v>
      </c>
      <c r="L16" s="49">
        <v>759.72</v>
      </c>
      <c r="M16" s="49">
        <v>738.05</v>
      </c>
      <c r="N16" s="63">
        <v>646.88</v>
      </c>
      <c r="O16" s="57">
        <v>550</v>
      </c>
      <c r="P16" s="57">
        <v>465</v>
      </c>
      <c r="Q16" s="60">
        <f>K16+L16+M16+N16+P16+O16</f>
        <v>4142.75</v>
      </c>
    </row>
    <row r="17" spans="1:18" s="18" customFormat="1" ht="66" customHeight="1">
      <c r="A17" s="67"/>
      <c r="B17" s="80"/>
      <c r="C17" s="16" t="s">
        <v>38</v>
      </c>
      <c r="E17" s="1" t="s">
        <v>26</v>
      </c>
      <c r="F17" s="1" t="s">
        <v>15</v>
      </c>
      <c r="G17" s="1" t="s">
        <v>24</v>
      </c>
      <c r="H17" s="1" t="s">
        <v>25</v>
      </c>
      <c r="I17" s="33" t="s">
        <v>57</v>
      </c>
      <c r="J17" s="33" t="s">
        <v>63</v>
      </c>
      <c r="K17" s="7">
        <v>684.8</v>
      </c>
      <c r="L17" s="49">
        <v>772.11</v>
      </c>
      <c r="M17" s="46">
        <v>1094.9100000000001</v>
      </c>
      <c r="N17" s="63">
        <v>1201.9000000000001</v>
      </c>
      <c r="O17" s="57">
        <v>1201.9000000000001</v>
      </c>
      <c r="P17" s="57">
        <v>1201.9000000000001</v>
      </c>
      <c r="Q17" s="60">
        <f t="shared" ref="Q17:Q25" si="6">K17+L17+M17+N17+P17+O17</f>
        <v>6157.52</v>
      </c>
    </row>
    <row r="18" spans="1:18" s="18" customFormat="1" ht="53.25" customHeight="1">
      <c r="A18" s="67"/>
      <c r="B18" s="80"/>
      <c r="C18" s="32" t="s">
        <v>34</v>
      </c>
      <c r="D18" s="3"/>
      <c r="E18" s="1" t="s">
        <v>26</v>
      </c>
      <c r="F18" s="1" t="s">
        <v>42</v>
      </c>
      <c r="G18" s="1" t="s">
        <v>24</v>
      </c>
      <c r="H18" s="1" t="s">
        <v>25</v>
      </c>
      <c r="I18" s="33" t="s">
        <v>43</v>
      </c>
      <c r="J18" s="1" t="s">
        <v>62</v>
      </c>
      <c r="K18" s="7">
        <v>556.20000000000005</v>
      </c>
      <c r="L18" s="49">
        <v>0</v>
      </c>
      <c r="M18" s="46">
        <v>0</v>
      </c>
      <c r="N18" s="63"/>
      <c r="O18" s="57"/>
      <c r="P18" s="57"/>
      <c r="Q18" s="60">
        <f t="shared" si="6"/>
        <v>556.20000000000005</v>
      </c>
    </row>
    <row r="19" spans="1:18" s="18" customFormat="1" ht="48.75" customHeight="1">
      <c r="A19" s="67"/>
      <c r="B19" s="80"/>
      <c r="C19" s="20" t="s">
        <v>27</v>
      </c>
      <c r="D19" s="3"/>
      <c r="E19" s="4">
        <v>557</v>
      </c>
      <c r="F19" s="1" t="s">
        <v>44</v>
      </c>
      <c r="G19" s="1" t="s">
        <v>24</v>
      </c>
      <c r="H19" s="1" t="s">
        <v>25</v>
      </c>
      <c r="I19" s="1" t="s">
        <v>45</v>
      </c>
      <c r="J19" s="1" t="s">
        <v>62</v>
      </c>
      <c r="K19" s="7">
        <v>335.1</v>
      </c>
      <c r="L19" s="49">
        <v>0</v>
      </c>
      <c r="M19" s="46">
        <v>0</v>
      </c>
      <c r="N19" s="63"/>
      <c r="O19" s="57"/>
      <c r="P19" s="57"/>
      <c r="Q19" s="60">
        <f t="shared" si="6"/>
        <v>335.1</v>
      </c>
    </row>
    <row r="20" spans="1:18" s="18" customFormat="1" ht="48.75" customHeight="1">
      <c r="A20" s="67"/>
      <c r="B20" s="80"/>
      <c r="C20" s="15" t="s">
        <v>28</v>
      </c>
      <c r="D20" s="3"/>
      <c r="E20" s="1" t="s">
        <v>26</v>
      </c>
      <c r="F20" s="33" t="s">
        <v>64</v>
      </c>
      <c r="G20" s="1" t="s">
        <v>24</v>
      </c>
      <c r="H20" s="1" t="s">
        <v>25</v>
      </c>
      <c r="I20" s="33" t="s">
        <v>58</v>
      </c>
      <c r="J20" s="1" t="s">
        <v>62</v>
      </c>
      <c r="K20" s="7">
        <v>104</v>
      </c>
      <c r="L20" s="49">
        <v>115</v>
      </c>
      <c r="M20" s="46">
        <v>122.87</v>
      </c>
      <c r="N20" s="63">
        <v>71</v>
      </c>
      <c r="O20" s="57">
        <v>0</v>
      </c>
      <c r="P20" s="57">
        <v>0</v>
      </c>
      <c r="Q20" s="60">
        <f t="shared" si="6"/>
        <v>412.87</v>
      </c>
    </row>
    <row r="21" spans="1:18" s="18" customFormat="1" ht="48.75" customHeight="1">
      <c r="A21" s="67"/>
      <c r="B21" s="80"/>
      <c r="C21" s="15" t="s">
        <v>48</v>
      </c>
      <c r="D21" s="31"/>
      <c r="E21" s="1" t="s">
        <v>26</v>
      </c>
      <c r="F21" s="33" t="s">
        <v>42</v>
      </c>
      <c r="G21" s="1" t="s">
        <v>24</v>
      </c>
      <c r="H21" s="1" t="s">
        <v>25</v>
      </c>
      <c r="I21" s="33" t="s">
        <v>49</v>
      </c>
      <c r="J21" s="1" t="s">
        <v>62</v>
      </c>
      <c r="K21" s="7">
        <v>205.7</v>
      </c>
      <c r="L21" s="49">
        <v>351.4</v>
      </c>
      <c r="M21" s="46">
        <v>0</v>
      </c>
      <c r="N21" s="63"/>
      <c r="O21" s="57"/>
      <c r="P21" s="57"/>
      <c r="Q21" s="60">
        <f t="shared" si="6"/>
        <v>557.09999999999991</v>
      </c>
    </row>
    <row r="22" spans="1:18" s="23" customFormat="1" ht="62.25" customHeight="1">
      <c r="A22" s="67"/>
      <c r="B22" s="80"/>
      <c r="C22" s="16" t="s">
        <v>54</v>
      </c>
      <c r="D22" s="3"/>
      <c r="E22" s="1" t="s">
        <v>26</v>
      </c>
      <c r="F22" s="1" t="s">
        <v>46</v>
      </c>
      <c r="G22" s="1" t="s">
        <v>24</v>
      </c>
      <c r="H22" s="1" t="s">
        <v>25</v>
      </c>
      <c r="I22" s="33" t="s">
        <v>59</v>
      </c>
      <c r="J22" s="1" t="s">
        <v>62</v>
      </c>
      <c r="K22" s="7">
        <v>350</v>
      </c>
      <c r="L22" s="49">
        <v>0</v>
      </c>
      <c r="M22" s="46">
        <v>0</v>
      </c>
      <c r="N22" s="63">
        <v>0</v>
      </c>
      <c r="O22" s="57"/>
      <c r="P22" s="57"/>
      <c r="Q22" s="60">
        <f t="shared" si="6"/>
        <v>350</v>
      </c>
    </row>
    <row r="23" spans="1:18" s="23" customFormat="1" ht="0.75" hidden="1" customHeight="1">
      <c r="A23" s="67"/>
      <c r="B23" s="81"/>
      <c r="D23" s="3"/>
      <c r="E23" s="1"/>
      <c r="F23" s="1"/>
      <c r="G23" s="1"/>
      <c r="H23" s="1"/>
      <c r="I23" s="1"/>
      <c r="J23" s="1"/>
      <c r="K23" s="7"/>
      <c r="L23" s="49"/>
      <c r="M23" s="46"/>
      <c r="N23" s="63"/>
      <c r="O23" s="57"/>
      <c r="P23" s="57"/>
      <c r="Q23" s="60">
        <f t="shared" si="6"/>
        <v>0</v>
      </c>
      <c r="R23" s="18"/>
    </row>
    <row r="24" spans="1:18" s="23" customFormat="1" ht="21.75" hidden="1" customHeight="1">
      <c r="A24" s="67"/>
      <c r="B24" s="81"/>
      <c r="C24" s="20"/>
      <c r="D24" s="3"/>
      <c r="E24" s="1"/>
      <c r="F24" s="1"/>
      <c r="G24" s="1"/>
      <c r="H24" s="1"/>
      <c r="I24" s="1"/>
      <c r="J24" s="1"/>
      <c r="K24" s="7"/>
      <c r="L24" s="49"/>
      <c r="M24" s="46"/>
      <c r="N24" s="63"/>
      <c r="O24" s="57"/>
      <c r="P24" s="57"/>
      <c r="Q24" s="60">
        <f t="shared" si="6"/>
        <v>0</v>
      </c>
      <c r="R24" s="18"/>
    </row>
    <row r="25" spans="1:18" s="23" customFormat="1" ht="36.75" customHeight="1">
      <c r="A25" s="67"/>
      <c r="B25" s="81"/>
      <c r="C25" s="40" t="s">
        <v>78</v>
      </c>
      <c r="D25" s="31"/>
      <c r="E25" s="41">
        <v>557</v>
      </c>
      <c r="F25" s="1" t="s">
        <v>42</v>
      </c>
      <c r="G25" s="1" t="s">
        <v>24</v>
      </c>
      <c r="H25" s="1" t="s">
        <v>25</v>
      </c>
      <c r="I25" s="33" t="s">
        <v>60</v>
      </c>
      <c r="J25" s="4">
        <v>240</v>
      </c>
      <c r="K25" s="7">
        <v>0</v>
      </c>
      <c r="L25" s="49">
        <v>85.67</v>
      </c>
      <c r="M25" s="46">
        <v>60</v>
      </c>
      <c r="N25" s="63"/>
      <c r="O25" s="57"/>
      <c r="P25" s="57"/>
      <c r="Q25" s="60">
        <f t="shared" si="6"/>
        <v>145.67000000000002</v>
      </c>
      <c r="R25" s="18"/>
    </row>
    <row r="26" spans="1:18" s="23" customFormat="1" ht="0.75" hidden="1" customHeight="1">
      <c r="A26" s="67"/>
      <c r="B26" s="81"/>
      <c r="C26" s="20"/>
      <c r="D26" s="3"/>
      <c r="E26" s="1"/>
      <c r="F26" s="1"/>
      <c r="G26" s="1"/>
      <c r="H26" s="1"/>
      <c r="I26" s="1"/>
      <c r="J26" s="1"/>
      <c r="K26" s="7"/>
      <c r="L26" s="49"/>
      <c r="M26" s="46"/>
      <c r="N26" s="63"/>
      <c r="O26" s="57"/>
      <c r="P26" s="57"/>
      <c r="Q26" s="60"/>
      <c r="R26" s="18"/>
    </row>
    <row r="27" spans="1:18" s="23" customFormat="1" ht="35.25" hidden="1" customHeight="1">
      <c r="A27" s="68"/>
      <c r="B27" s="82"/>
      <c r="C27" s="20"/>
      <c r="D27" s="3"/>
      <c r="E27" s="1"/>
      <c r="F27" s="1"/>
      <c r="G27" s="1"/>
      <c r="H27" s="1"/>
      <c r="I27" s="1"/>
      <c r="J27" s="1"/>
      <c r="K27" s="7"/>
      <c r="L27" s="49"/>
      <c r="M27" s="46"/>
      <c r="N27" s="63"/>
      <c r="O27" s="57"/>
      <c r="P27" s="57"/>
      <c r="Q27" s="60"/>
      <c r="R27" s="18"/>
    </row>
    <row r="28" spans="1:18" ht="24.75" customHeight="1">
      <c r="A28" s="65">
        <v>3</v>
      </c>
      <c r="B28" s="101" t="s">
        <v>6</v>
      </c>
      <c r="C28" s="69" t="s">
        <v>22</v>
      </c>
      <c r="D28" s="6" t="s">
        <v>4</v>
      </c>
      <c r="E28" s="14" t="s">
        <v>8</v>
      </c>
      <c r="F28" s="14" t="s">
        <v>8</v>
      </c>
      <c r="G28" s="14" t="s">
        <v>8</v>
      </c>
      <c r="H28" s="14" t="s">
        <v>8</v>
      </c>
      <c r="I28" s="10" t="s">
        <v>8</v>
      </c>
      <c r="J28" s="14" t="s">
        <v>8</v>
      </c>
      <c r="K28" s="8">
        <f>SUM(K31:K35)</f>
        <v>1943.7</v>
      </c>
      <c r="L28" s="48">
        <f t="shared" ref="L28:N28" si="7">SUM(L31:L35)</f>
        <v>1850.8700000000001</v>
      </c>
      <c r="M28" s="53">
        <f t="shared" si="7"/>
        <v>2242.29</v>
      </c>
      <c r="N28" s="61">
        <f t="shared" si="7"/>
        <v>2145.9</v>
      </c>
      <c r="O28" s="55">
        <f t="shared" ref="O28:P28" si="8">SUM(O31:O35)</f>
        <v>2023</v>
      </c>
      <c r="P28" s="55">
        <f t="shared" si="8"/>
        <v>1973</v>
      </c>
      <c r="Q28" s="60">
        <f>SUM(Q31:Q35)</f>
        <v>12178.76</v>
      </c>
    </row>
    <row r="29" spans="1:18" ht="14.25" customHeight="1">
      <c r="A29" s="66"/>
      <c r="B29" s="102"/>
      <c r="C29" s="70"/>
      <c r="D29" s="3" t="s">
        <v>9</v>
      </c>
      <c r="E29" s="11"/>
      <c r="F29" s="11"/>
      <c r="G29" s="11"/>
      <c r="H29" s="11"/>
      <c r="I29" s="1"/>
      <c r="J29" s="11"/>
      <c r="K29" s="8"/>
      <c r="L29" s="48"/>
      <c r="M29" s="53"/>
      <c r="N29" s="61"/>
      <c r="O29" s="55"/>
      <c r="P29" s="55"/>
      <c r="Q29" s="60">
        <f>K29+L29+M29+N29+P29</f>
        <v>0</v>
      </c>
    </row>
    <row r="30" spans="1:18" ht="76.5" customHeight="1">
      <c r="A30" s="66"/>
      <c r="B30" s="102"/>
      <c r="C30" s="70"/>
      <c r="D30" s="5" t="s">
        <v>21</v>
      </c>
      <c r="E30" s="11" t="s">
        <v>8</v>
      </c>
      <c r="F30" s="11" t="s">
        <v>8</v>
      </c>
      <c r="G30" s="11" t="s">
        <v>8</v>
      </c>
      <c r="H30" s="11" t="s">
        <v>8</v>
      </c>
      <c r="I30" s="1" t="s">
        <v>8</v>
      </c>
      <c r="J30" s="11" t="s">
        <v>8</v>
      </c>
      <c r="K30" s="8">
        <f>SUM(K31:K35)</f>
        <v>1943.7</v>
      </c>
      <c r="L30" s="48">
        <f t="shared" ref="L30:N30" si="9">SUM(L31:L35)</f>
        <v>1850.8700000000001</v>
      </c>
      <c r="M30" s="53">
        <f t="shared" si="9"/>
        <v>2242.29</v>
      </c>
      <c r="N30" s="61">
        <f t="shared" si="9"/>
        <v>2145.9</v>
      </c>
      <c r="O30" s="55">
        <f t="shared" ref="O30:P30" si="10">SUM(O31:O35)</f>
        <v>2023</v>
      </c>
      <c r="P30" s="55">
        <f t="shared" si="10"/>
        <v>1973</v>
      </c>
      <c r="Q30" s="60">
        <f>K30+L30+M30+N30+P30+O30</f>
        <v>12178.76</v>
      </c>
    </row>
    <row r="31" spans="1:18" ht="76.5" customHeight="1">
      <c r="A31" s="66"/>
      <c r="B31" s="102"/>
      <c r="C31" s="30" t="s">
        <v>37</v>
      </c>
      <c r="D31" s="5"/>
      <c r="E31" s="1" t="s">
        <v>26</v>
      </c>
      <c r="F31" s="1" t="s">
        <v>30</v>
      </c>
      <c r="G31" s="1" t="s">
        <v>24</v>
      </c>
      <c r="H31" s="1" t="s">
        <v>39</v>
      </c>
      <c r="I31" s="33" t="s">
        <v>65</v>
      </c>
      <c r="J31" s="33" t="s">
        <v>47</v>
      </c>
      <c r="K31" s="7">
        <v>1870</v>
      </c>
      <c r="L31" s="49">
        <v>1763.47</v>
      </c>
      <c r="M31" s="54">
        <v>2113.23</v>
      </c>
      <c r="N31" s="63">
        <v>2066</v>
      </c>
      <c r="O31" s="57">
        <v>2022</v>
      </c>
      <c r="P31" s="57">
        <v>1972</v>
      </c>
      <c r="Q31" s="60">
        <f>K31+L31+M31+N31+P31+O31</f>
        <v>11806.7</v>
      </c>
    </row>
    <row r="32" spans="1:18" ht="76.5" customHeight="1">
      <c r="A32" s="66"/>
      <c r="B32" s="102"/>
      <c r="C32" s="30" t="s">
        <v>50</v>
      </c>
      <c r="D32" s="5"/>
      <c r="E32" s="1" t="s">
        <v>26</v>
      </c>
      <c r="F32" s="1" t="s">
        <v>30</v>
      </c>
      <c r="G32" s="1" t="s">
        <v>24</v>
      </c>
      <c r="H32" s="1" t="s">
        <v>39</v>
      </c>
      <c r="I32" s="33" t="s">
        <v>51</v>
      </c>
      <c r="J32" s="33" t="s">
        <v>16</v>
      </c>
      <c r="K32" s="7">
        <v>0</v>
      </c>
      <c r="L32" s="49">
        <v>18.899999999999999</v>
      </c>
      <c r="M32" s="54">
        <v>63.56</v>
      </c>
      <c r="N32" s="63">
        <v>15</v>
      </c>
      <c r="O32" s="57">
        <v>0</v>
      </c>
      <c r="P32" s="57">
        <v>0</v>
      </c>
      <c r="Q32" s="60">
        <f t="shared" ref="Q32:Q34" si="11">K32+L32+M32+N32+P32+O32</f>
        <v>97.460000000000008</v>
      </c>
    </row>
    <row r="33" spans="1:17" ht="84" customHeight="1">
      <c r="A33" s="67"/>
      <c r="B33" s="103"/>
      <c r="C33" s="35" t="s">
        <v>75</v>
      </c>
      <c r="D33" s="3"/>
      <c r="E33" s="2">
        <v>557</v>
      </c>
      <c r="F33" s="1" t="s">
        <v>31</v>
      </c>
      <c r="G33" s="1" t="s">
        <v>24</v>
      </c>
      <c r="H33" s="1" t="s">
        <v>39</v>
      </c>
      <c r="I33" s="33" t="s">
        <v>66</v>
      </c>
      <c r="J33" s="1" t="s">
        <v>16</v>
      </c>
      <c r="K33" s="7">
        <v>2</v>
      </c>
      <c r="L33" s="49">
        <v>1</v>
      </c>
      <c r="M33" s="54">
        <v>1</v>
      </c>
      <c r="N33" s="63">
        <v>1</v>
      </c>
      <c r="O33" s="57">
        <v>1</v>
      </c>
      <c r="P33" s="57">
        <v>1</v>
      </c>
      <c r="Q33" s="60">
        <f t="shared" si="11"/>
        <v>7</v>
      </c>
    </row>
    <row r="34" spans="1:17" ht="84" customHeight="1">
      <c r="A34" s="67"/>
      <c r="B34" s="103"/>
      <c r="C34" s="35" t="s">
        <v>29</v>
      </c>
      <c r="D34" s="50"/>
      <c r="E34" s="2">
        <v>557</v>
      </c>
      <c r="F34" s="1" t="s">
        <v>32</v>
      </c>
      <c r="G34" s="1" t="s">
        <v>24</v>
      </c>
      <c r="H34" s="1" t="s">
        <v>39</v>
      </c>
      <c r="I34" s="33" t="s">
        <v>67</v>
      </c>
      <c r="J34" s="33" t="s">
        <v>40</v>
      </c>
      <c r="K34" s="7">
        <v>71.7</v>
      </c>
      <c r="L34" s="49">
        <v>67.5</v>
      </c>
      <c r="M34" s="54">
        <v>64.5</v>
      </c>
      <c r="N34" s="63">
        <v>63.9</v>
      </c>
      <c r="O34" s="57">
        <v>0</v>
      </c>
      <c r="P34" s="57">
        <v>0</v>
      </c>
      <c r="Q34" s="60">
        <f t="shared" si="11"/>
        <v>267.59999999999997</v>
      </c>
    </row>
    <row r="35" spans="1:17" ht="6.75" customHeight="1">
      <c r="A35" s="67"/>
      <c r="B35" s="103"/>
      <c r="D35" s="3"/>
      <c r="E35" s="2"/>
      <c r="F35" s="1"/>
      <c r="G35" s="1"/>
      <c r="H35" s="1"/>
      <c r="I35" s="33"/>
      <c r="J35" s="1"/>
      <c r="K35" s="7"/>
      <c r="L35" s="49"/>
      <c r="M35" s="54"/>
      <c r="N35" s="63"/>
      <c r="O35" s="57"/>
      <c r="P35" s="57"/>
      <c r="Q35" s="60"/>
    </row>
    <row r="36" spans="1:17" ht="2.25" customHeight="1">
      <c r="A36" s="68"/>
      <c r="B36" s="104"/>
      <c r="C36" s="28"/>
      <c r="D36" s="3"/>
      <c r="E36" s="2"/>
      <c r="F36" s="11"/>
      <c r="G36" s="11"/>
      <c r="H36" s="11"/>
      <c r="I36" s="1"/>
      <c r="J36" s="11"/>
      <c r="K36" s="7"/>
      <c r="L36" s="49"/>
      <c r="M36" s="46"/>
      <c r="N36" s="63"/>
      <c r="O36" s="57"/>
      <c r="P36" s="57"/>
      <c r="Q36" s="60"/>
    </row>
    <row r="37" spans="1:17" ht="33" customHeight="1">
      <c r="A37" s="65">
        <v>4</v>
      </c>
      <c r="B37" s="101" t="s">
        <v>7</v>
      </c>
      <c r="C37" s="106" t="s">
        <v>33</v>
      </c>
      <c r="D37" s="6" t="s">
        <v>4</v>
      </c>
      <c r="E37" s="14" t="s">
        <v>8</v>
      </c>
      <c r="F37" s="14" t="s">
        <v>8</v>
      </c>
      <c r="G37" s="10" t="s">
        <v>8</v>
      </c>
      <c r="H37" s="14" t="s">
        <v>8</v>
      </c>
      <c r="I37" s="10" t="s">
        <v>8</v>
      </c>
      <c r="J37" s="14" t="s">
        <v>8</v>
      </c>
      <c r="K37" s="8">
        <f>SUM(K40:K43)</f>
        <v>555</v>
      </c>
      <c r="L37" s="48">
        <f t="shared" ref="L37:P37" si="12">SUM(L40:L43)</f>
        <v>2408.88</v>
      </c>
      <c r="M37" s="45">
        <f t="shared" si="12"/>
        <v>2710.81</v>
      </c>
      <c r="N37" s="61">
        <f t="shared" si="12"/>
        <v>895.9</v>
      </c>
      <c r="O37" s="55">
        <f t="shared" ref="O37" si="13">SUM(O40:O43)</f>
        <v>370.5</v>
      </c>
      <c r="P37" s="55">
        <f t="shared" si="12"/>
        <v>381.5</v>
      </c>
      <c r="Q37" s="60">
        <f t="shared" ref="Q37:Q43" si="14">K37+L37+M37+N37+P37+O37</f>
        <v>7322.59</v>
      </c>
    </row>
    <row r="38" spans="1:17" ht="19.5" customHeight="1">
      <c r="A38" s="67"/>
      <c r="B38" s="102"/>
      <c r="C38" s="107"/>
      <c r="D38" s="3" t="s">
        <v>9</v>
      </c>
      <c r="E38" s="1"/>
      <c r="F38" s="1"/>
      <c r="G38" s="1"/>
      <c r="H38" s="1"/>
      <c r="I38" s="1"/>
      <c r="J38" s="1"/>
      <c r="K38" s="7"/>
      <c r="L38" s="49"/>
      <c r="M38" s="46"/>
      <c r="N38" s="63"/>
      <c r="O38" s="58"/>
      <c r="P38" s="58"/>
      <c r="Q38" s="60">
        <f t="shared" si="14"/>
        <v>0</v>
      </c>
    </row>
    <row r="39" spans="1:17" ht="34.5" customHeight="1">
      <c r="A39" s="67"/>
      <c r="B39" s="102"/>
      <c r="C39" s="108"/>
      <c r="D39" s="5" t="s">
        <v>21</v>
      </c>
      <c r="E39" s="17" t="s">
        <v>8</v>
      </c>
      <c r="F39" s="17" t="s">
        <v>8</v>
      </c>
      <c r="G39" s="17" t="s">
        <v>8</v>
      </c>
      <c r="H39" s="17" t="s">
        <v>8</v>
      </c>
      <c r="I39" s="17" t="s">
        <v>8</v>
      </c>
      <c r="J39" s="17" t="s">
        <v>8</v>
      </c>
      <c r="K39" s="8">
        <f>SUM(K40:K43)</f>
        <v>555</v>
      </c>
      <c r="L39" s="48">
        <f t="shared" ref="L39:P39" si="15">SUM(L40:L43)</f>
        <v>2408.88</v>
      </c>
      <c r="M39" s="45">
        <f t="shared" si="15"/>
        <v>2710.81</v>
      </c>
      <c r="N39" s="61">
        <f t="shared" si="15"/>
        <v>895.9</v>
      </c>
      <c r="O39" s="55">
        <f t="shared" ref="O39" si="16">SUM(O40:O43)</f>
        <v>370.5</v>
      </c>
      <c r="P39" s="55">
        <f t="shared" si="15"/>
        <v>381.5</v>
      </c>
      <c r="Q39" s="60">
        <f t="shared" si="14"/>
        <v>7322.59</v>
      </c>
    </row>
    <row r="40" spans="1:17" ht="65.25" customHeight="1">
      <c r="A40" s="67"/>
      <c r="B40" s="103"/>
      <c r="C40" s="34" t="s">
        <v>35</v>
      </c>
      <c r="D40" s="3"/>
      <c r="E40" s="17">
        <v>557</v>
      </c>
      <c r="F40" s="1" t="s">
        <v>41</v>
      </c>
      <c r="G40" s="1" t="s">
        <v>24</v>
      </c>
      <c r="H40" s="17">
        <v>3</v>
      </c>
      <c r="I40" s="33" t="s">
        <v>68</v>
      </c>
      <c r="J40" s="17">
        <v>244</v>
      </c>
      <c r="K40" s="7">
        <v>434</v>
      </c>
      <c r="L40" s="49">
        <v>299.17</v>
      </c>
      <c r="M40" s="46">
        <v>420.52</v>
      </c>
      <c r="N40" s="63">
        <v>582.9</v>
      </c>
      <c r="O40" s="57">
        <v>370.5</v>
      </c>
      <c r="P40" s="57">
        <v>381.5</v>
      </c>
      <c r="Q40" s="60">
        <f t="shared" si="14"/>
        <v>2488.59</v>
      </c>
    </row>
    <row r="41" spans="1:17" ht="54" customHeight="1">
      <c r="A41" s="67"/>
      <c r="B41" s="103"/>
      <c r="C41" s="35" t="s">
        <v>36</v>
      </c>
      <c r="D41" s="3"/>
      <c r="E41" s="17">
        <v>557</v>
      </c>
      <c r="F41" s="1" t="s">
        <v>10</v>
      </c>
      <c r="G41" s="1" t="s">
        <v>24</v>
      </c>
      <c r="H41" s="17">
        <v>3</v>
      </c>
      <c r="I41" s="33" t="s">
        <v>69</v>
      </c>
      <c r="J41" s="17">
        <v>244</v>
      </c>
      <c r="K41" s="7">
        <v>68.3</v>
      </c>
      <c r="L41" s="49">
        <v>25.8</v>
      </c>
      <c r="M41" s="46">
        <v>50.22</v>
      </c>
      <c r="N41" s="63">
        <v>23</v>
      </c>
      <c r="O41" s="57">
        <v>0</v>
      </c>
      <c r="P41" s="57">
        <v>0</v>
      </c>
      <c r="Q41" s="60">
        <f t="shared" si="14"/>
        <v>167.32</v>
      </c>
    </row>
    <row r="42" spans="1:17" ht="181.5" customHeight="1">
      <c r="A42" s="67"/>
      <c r="B42" s="103"/>
      <c r="C42" s="42" t="s">
        <v>52</v>
      </c>
      <c r="D42" s="31"/>
      <c r="E42" s="17">
        <v>557</v>
      </c>
      <c r="F42" s="1" t="s">
        <v>41</v>
      </c>
      <c r="G42" s="1" t="s">
        <v>24</v>
      </c>
      <c r="H42" s="17">
        <v>3</v>
      </c>
      <c r="I42" s="43" t="s">
        <v>74</v>
      </c>
      <c r="J42" s="17">
        <v>243</v>
      </c>
      <c r="K42" s="7">
        <v>0</v>
      </c>
      <c r="L42" s="49">
        <v>1883.87</v>
      </c>
      <c r="M42" s="46">
        <v>1829</v>
      </c>
      <c r="N42" s="63">
        <v>0</v>
      </c>
      <c r="O42" s="57">
        <v>0</v>
      </c>
      <c r="P42" s="57">
        <v>0</v>
      </c>
      <c r="Q42" s="60">
        <f t="shared" si="14"/>
        <v>3712.87</v>
      </c>
    </row>
    <row r="43" spans="1:17" ht="52.5" customHeight="1">
      <c r="A43" s="68"/>
      <c r="B43" s="104"/>
      <c r="C43" s="38" t="s">
        <v>53</v>
      </c>
      <c r="D43" s="3"/>
      <c r="E43" s="17">
        <v>557</v>
      </c>
      <c r="F43" s="1" t="s">
        <v>41</v>
      </c>
      <c r="G43" s="1" t="s">
        <v>24</v>
      </c>
      <c r="H43" s="17">
        <v>3</v>
      </c>
      <c r="I43" s="39" t="s">
        <v>73</v>
      </c>
      <c r="J43" s="17">
        <v>244</v>
      </c>
      <c r="K43" s="7">
        <v>52.7</v>
      </c>
      <c r="L43" s="49">
        <v>200.04</v>
      </c>
      <c r="M43" s="46">
        <v>411.07</v>
      </c>
      <c r="N43" s="63">
        <v>290</v>
      </c>
      <c r="O43" s="57">
        <v>0</v>
      </c>
      <c r="P43" s="57">
        <v>0</v>
      </c>
      <c r="Q43" s="60">
        <f t="shared" si="14"/>
        <v>953.81</v>
      </c>
    </row>
    <row r="44" spans="1:17" ht="152.25" customHeight="1">
      <c r="B44" s="29" t="s">
        <v>19</v>
      </c>
    </row>
  </sheetData>
  <mergeCells count="34">
    <mergeCell ref="N3:Q3"/>
    <mergeCell ref="M2:S2"/>
    <mergeCell ref="M4:Q4"/>
    <mergeCell ref="I3:M3"/>
    <mergeCell ref="B37:B43"/>
    <mergeCell ref="B5:Q5"/>
    <mergeCell ref="C37:C39"/>
    <mergeCell ref="C13:C15"/>
    <mergeCell ref="B28:B36"/>
    <mergeCell ref="O8:O9"/>
    <mergeCell ref="A37:A43"/>
    <mergeCell ref="K7:Q7"/>
    <mergeCell ref="P8:P9"/>
    <mergeCell ref="B10:B12"/>
    <mergeCell ref="M8:M9"/>
    <mergeCell ref="F8:F9"/>
    <mergeCell ref="E7:J7"/>
    <mergeCell ref="G8:I9"/>
    <mergeCell ref="B7:B9"/>
    <mergeCell ref="C7:C9"/>
    <mergeCell ref="D7:D9"/>
    <mergeCell ref="J8:J9"/>
    <mergeCell ref="Q8:Q9"/>
    <mergeCell ref="K8:K9"/>
    <mergeCell ref="L8:L9"/>
    <mergeCell ref="N8:N9"/>
    <mergeCell ref="A28:A36"/>
    <mergeCell ref="C28:C30"/>
    <mergeCell ref="A7:A9"/>
    <mergeCell ref="A10:A12"/>
    <mergeCell ref="E8:E9"/>
    <mergeCell ref="C10:C12"/>
    <mergeCell ref="A13:A27"/>
    <mergeCell ref="B13:B27"/>
  </mergeCells>
  <phoneticPr fontId="22" type="noConversion"/>
  <pageMargins left="0.19685039370078741" right="0" top="1.1811023622047245" bottom="0" header="0.51181102362204722" footer="0.51181102362204722"/>
  <pageSetup paperSize="9" scale="60" orientation="landscape" verticalDpi="0" r:id="rId1"/>
  <headerFooter alignWithMargins="0"/>
  <cellWatches>
    <cellWatch r="R10"/>
  </cellWatch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Портнова Александра Анатольевна</dc:creator>
  <cp:lastModifiedBy>RePack by SPecialiST</cp:lastModifiedBy>
  <cp:lastPrinted>2017-03-29T10:18:12Z</cp:lastPrinted>
  <dcterms:created xsi:type="dcterms:W3CDTF">2009-01-13T06:15:41Z</dcterms:created>
  <dcterms:modified xsi:type="dcterms:W3CDTF">2017-03-29T10:18:26Z</dcterms:modified>
</cp:coreProperties>
</file>